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男子団体・個人" sheetId="1" r:id="rId1"/>
    <sheet name="女子個人" sheetId="2" r:id="rId2"/>
    <sheet name="男子新体操" sheetId="3" r:id="rId3"/>
    <sheet name="Sheet3" sheetId="4" r:id="rId4"/>
  </sheets>
  <definedNames>
    <definedName name="_xlnm.Print_Area" localSheetId="1">'女子個人'!$B$1:$P$11</definedName>
  </definedNames>
  <calcPr fullCalcOnLoad="1"/>
</workbook>
</file>

<file path=xl/sharedStrings.xml><?xml version="1.0" encoding="utf-8"?>
<sst xmlns="http://schemas.openxmlformats.org/spreadsheetml/2006/main" count="175" uniqueCount="83">
  <si>
    <t>班</t>
  </si>
  <si>
    <t>組</t>
  </si>
  <si>
    <t>学校名</t>
  </si>
  <si>
    <t>監督名</t>
  </si>
  <si>
    <t>跳馬</t>
  </si>
  <si>
    <t>規定</t>
  </si>
  <si>
    <t>自由</t>
  </si>
  <si>
    <t>合計</t>
  </si>
  <si>
    <t>鉄棒</t>
  </si>
  <si>
    <t>あん馬</t>
  </si>
  <si>
    <t>選手名</t>
  </si>
  <si>
    <t>学年</t>
  </si>
  <si>
    <t>ベスト３合計</t>
  </si>
  <si>
    <t>ゆか</t>
  </si>
  <si>
    <t>Ⅰ</t>
  </si>
  <si>
    <t>Ⅱ</t>
  </si>
  <si>
    <t>浜部</t>
  </si>
  <si>
    <t>鳥東</t>
  </si>
  <si>
    <t>箕蚊屋</t>
  </si>
  <si>
    <t>湊山</t>
  </si>
  <si>
    <t>佐野雄大</t>
  </si>
  <si>
    <t>湊山</t>
  </si>
  <si>
    <t>重高愛莉</t>
  </si>
  <si>
    <t>瀬尾南々美</t>
  </si>
  <si>
    <t>美保</t>
  </si>
  <si>
    <t>倉西</t>
  </si>
  <si>
    <t>武本悠希</t>
  </si>
  <si>
    <t>藤多弘美</t>
  </si>
  <si>
    <t>田代</t>
  </si>
  <si>
    <t>順位</t>
  </si>
  <si>
    <t>女子個人（個人総合・種目別結果）</t>
  </si>
  <si>
    <t>跳馬</t>
  </si>
  <si>
    <t>平均台</t>
  </si>
  <si>
    <t>段違い</t>
  </si>
  <si>
    <t>ゆか</t>
  </si>
  <si>
    <t>個人総合</t>
  </si>
  <si>
    <t>４種合計</t>
  </si>
  <si>
    <t>安木渓太</t>
  </si>
  <si>
    <t>明穂雄也</t>
  </si>
  <si>
    <t>川口仁樹</t>
  </si>
  <si>
    <t>鳥取北</t>
  </si>
  <si>
    <t>男子団体</t>
  </si>
  <si>
    <t>学校</t>
  </si>
  <si>
    <t>監督</t>
  </si>
  <si>
    <t>木下俊児</t>
  </si>
  <si>
    <t>男子個人</t>
  </si>
  <si>
    <t>境二</t>
  </si>
  <si>
    <t>築谷</t>
  </si>
  <si>
    <t>熊谷夏輝</t>
  </si>
  <si>
    <t>安陪</t>
  </si>
  <si>
    <t>山本大登</t>
  </si>
  <si>
    <t>梶野愛理菜</t>
  </si>
  <si>
    <t>野口理冴</t>
  </si>
  <si>
    <t>瀬尾恵美</t>
  </si>
  <si>
    <t>浦　逸稀</t>
  </si>
  <si>
    <t>橋井</t>
  </si>
  <si>
    <t>服部</t>
  </si>
  <si>
    <t>岸本</t>
  </si>
  <si>
    <t>近藤</t>
  </si>
  <si>
    <t>弓ヶ浜</t>
  </si>
  <si>
    <t>石塚</t>
  </si>
  <si>
    <t>福米</t>
  </si>
  <si>
    <t>大口</t>
  </si>
  <si>
    <t>団体総合(３種)</t>
  </si>
  <si>
    <t>個人総合(４種)</t>
  </si>
  <si>
    <t>男子新体操・個人</t>
  </si>
  <si>
    <t>ロープ</t>
  </si>
  <si>
    <t>クラブ</t>
  </si>
  <si>
    <t>総合</t>
  </si>
  <si>
    <t>実施</t>
  </si>
  <si>
    <t>構成</t>
  </si>
  <si>
    <t>減点</t>
  </si>
  <si>
    <t>得点</t>
  </si>
  <si>
    <t>後藤ヶ丘</t>
  </si>
  <si>
    <t>吹野</t>
  </si>
  <si>
    <t>清水大和</t>
  </si>
  <si>
    <t>　</t>
  </si>
  <si>
    <t>菅　尚史</t>
  </si>
  <si>
    <t>三原諒太</t>
  </si>
  <si>
    <t>男子団体　第１位　鳥取市立北中学校　得点　１３１．９５</t>
  </si>
  <si>
    <t>女子個人　総合・種目別成績は上記の通り</t>
  </si>
  <si>
    <t>男子個人　総合・種目別成績は上記の通り</t>
  </si>
  <si>
    <t>男子新体操　総合・種目別成績は上記の通り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</si>
</sst>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#,##0.00_ "/>
    <numFmt numFmtId="180" formatCode="#,##0.000_ "/>
    <numFmt numFmtId="181" formatCode="0_);[Red]\(0\)"/>
  </numFmts>
  <fonts count="36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0" borderId="19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24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textRotation="18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 shrinkToFit="1"/>
    </xf>
    <xf numFmtId="179" fontId="0" fillId="0" borderId="16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181" fontId="0" fillId="35" borderId="34" xfId="0" applyNumberFormat="1" applyFill="1" applyBorder="1" applyAlignment="1">
      <alignment horizontal="right" vertical="center"/>
    </xf>
    <xf numFmtId="181" fontId="0" fillId="35" borderId="35" xfId="0" applyNumberFormat="1" applyFill="1" applyBorder="1" applyAlignment="1">
      <alignment horizontal="right" vertical="center"/>
    </xf>
    <xf numFmtId="181" fontId="0" fillId="35" borderId="39" xfId="0" applyNumberFormat="1" applyFill="1" applyBorder="1" applyAlignment="1">
      <alignment horizontal="right" vertical="center"/>
    </xf>
    <xf numFmtId="181" fontId="0" fillId="35" borderId="40" xfId="0" applyNumberFormat="1" applyFill="1" applyBorder="1" applyAlignment="1">
      <alignment horizontal="right" vertical="center"/>
    </xf>
    <xf numFmtId="181" fontId="0" fillId="13" borderId="34" xfId="0" applyNumberFormat="1" applyFill="1" applyBorder="1" applyAlignment="1">
      <alignment horizontal="right" vertical="center"/>
    </xf>
    <xf numFmtId="181" fontId="0" fillId="13" borderId="35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 shrinkToFit="1"/>
    </xf>
    <xf numFmtId="178" fontId="0" fillId="0" borderId="41" xfId="0" applyNumberFormat="1" applyBorder="1" applyAlignment="1">
      <alignment horizontal="center" vertical="center" textRotation="255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51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textRotation="255" shrinkToFit="1"/>
    </xf>
    <xf numFmtId="178" fontId="0" fillId="0" borderId="13" xfId="0" applyNumberFormat="1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textRotation="255" shrinkToFit="1"/>
    </xf>
    <xf numFmtId="178" fontId="0" fillId="0" borderId="32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textRotation="255" shrinkToFit="1"/>
    </xf>
    <xf numFmtId="178" fontId="0" fillId="0" borderId="10" xfId="0" applyNumberFormat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178" fontId="0" fillId="0" borderId="55" xfId="0" applyNumberFormat="1" applyBorder="1" applyAlignment="1">
      <alignment horizontal="center" vertical="center" shrinkToFit="1"/>
    </xf>
    <xf numFmtId="178" fontId="0" fillId="0" borderId="36" xfId="0" applyNumberFormat="1" applyBorder="1" applyAlignment="1">
      <alignment horizontal="center" vertical="center" shrinkToFit="1"/>
    </xf>
    <xf numFmtId="0" fontId="0" fillId="36" borderId="22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36" borderId="12" xfId="0" applyFill="1" applyBorder="1" applyAlignment="1">
      <alignment vertical="center" shrinkToFit="1"/>
    </xf>
    <xf numFmtId="178" fontId="0" fillId="0" borderId="56" xfId="0" applyNumberFormat="1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0" fontId="0" fillId="36" borderId="23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36" borderId="0" xfId="0" applyFill="1" applyAlignment="1">
      <alignment shrinkToFit="1"/>
    </xf>
    <xf numFmtId="0" fontId="0" fillId="36" borderId="41" xfId="0" applyFill="1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textRotation="255" shrinkToFit="1"/>
    </xf>
    <xf numFmtId="0" fontId="0" fillId="36" borderId="15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textRotation="255" shrinkToFit="1"/>
    </xf>
    <xf numFmtId="0" fontId="0" fillId="0" borderId="22" xfId="0" applyBorder="1" applyAlignment="1">
      <alignment shrinkToFit="1"/>
    </xf>
    <xf numFmtId="0" fontId="0" fillId="0" borderId="5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0" fontId="0" fillId="0" borderId="23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90" zoomScaleNormal="90" workbookViewId="0" topLeftCell="A1">
      <selection activeCell="I13" sqref="I13"/>
    </sheetView>
  </sheetViews>
  <sheetFormatPr defaultColWidth="8.796875" defaultRowHeight="14.25"/>
  <cols>
    <col min="1" max="1" width="2.19921875" style="0" customWidth="1"/>
    <col min="2" max="3" width="3.3984375" style="0" customWidth="1"/>
    <col min="4" max="5" width="5" style="0" customWidth="1"/>
    <col min="6" max="6" width="10.69921875" style="0" customWidth="1"/>
    <col min="7" max="7" width="3.59765625" style="0" customWidth="1"/>
    <col min="8" max="9" width="6.5" style="0" customWidth="1"/>
    <col min="10" max="10" width="6.8984375" style="0" customWidth="1"/>
    <col min="11" max="11" width="3" style="0" customWidth="1"/>
    <col min="12" max="13" width="6.5" style="0" customWidth="1"/>
    <col min="14" max="14" width="6.8984375" style="0" customWidth="1"/>
    <col min="15" max="15" width="3" style="0" customWidth="1"/>
    <col min="16" max="17" width="6.5" style="0" customWidth="1"/>
    <col min="18" max="18" width="6.8984375" style="0" customWidth="1"/>
    <col min="19" max="19" width="3" style="0" customWidth="1"/>
    <col min="20" max="24" width="7" style="0" customWidth="1"/>
    <col min="25" max="25" width="6.8984375" style="0" customWidth="1"/>
    <col min="26" max="26" width="3" style="0" customWidth="1"/>
    <col min="27" max="28" width="6.5" style="0" customWidth="1"/>
    <col min="29" max="29" width="6.8984375" style="0" customWidth="1"/>
    <col min="30" max="30" width="3" style="0" customWidth="1"/>
  </cols>
  <sheetData>
    <row r="1" spans="2:29" ht="14.25" thickBot="1">
      <c r="B1" t="s">
        <v>45</v>
      </c>
      <c r="D1" s="38"/>
      <c r="E1" s="38"/>
      <c r="F1" s="38"/>
      <c r="G1" s="3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2:30" ht="16.5" customHeight="1">
      <c r="B2" s="77" t="s">
        <v>0</v>
      </c>
      <c r="C2" s="79" t="s">
        <v>1</v>
      </c>
      <c r="D2" s="81" t="s">
        <v>42</v>
      </c>
      <c r="E2" s="81" t="s">
        <v>43</v>
      </c>
      <c r="F2" s="96" t="s">
        <v>10</v>
      </c>
      <c r="G2" s="83" t="s">
        <v>11</v>
      </c>
      <c r="H2" s="113" t="s">
        <v>13</v>
      </c>
      <c r="I2" s="113"/>
      <c r="J2" s="113"/>
      <c r="K2" s="114" t="s">
        <v>29</v>
      </c>
      <c r="L2" s="113" t="s">
        <v>4</v>
      </c>
      <c r="M2" s="113"/>
      <c r="N2" s="113"/>
      <c r="O2" s="114" t="s">
        <v>29</v>
      </c>
      <c r="P2" s="113" t="s">
        <v>8</v>
      </c>
      <c r="Q2" s="113"/>
      <c r="R2" s="113"/>
      <c r="S2" s="114" t="s">
        <v>29</v>
      </c>
      <c r="T2" s="113" t="s">
        <v>63</v>
      </c>
      <c r="U2" s="113"/>
      <c r="V2" s="113"/>
      <c r="W2" s="113" t="s">
        <v>64</v>
      </c>
      <c r="X2" s="113"/>
      <c r="Y2" s="113"/>
      <c r="Z2" s="114" t="s">
        <v>29</v>
      </c>
      <c r="AA2" s="115" t="s">
        <v>9</v>
      </c>
      <c r="AB2" s="116"/>
      <c r="AC2" s="116"/>
      <c r="AD2" s="117" t="s">
        <v>29</v>
      </c>
    </row>
    <row r="3" spans="2:30" ht="16.5" customHeight="1">
      <c r="B3" s="78"/>
      <c r="C3" s="80"/>
      <c r="D3" s="82"/>
      <c r="E3" s="82"/>
      <c r="F3" s="97"/>
      <c r="G3" s="84"/>
      <c r="H3" s="118" t="s">
        <v>5</v>
      </c>
      <c r="I3" s="118" t="s">
        <v>6</v>
      </c>
      <c r="J3" s="118" t="s">
        <v>7</v>
      </c>
      <c r="K3" s="119"/>
      <c r="L3" s="118" t="s">
        <v>5</v>
      </c>
      <c r="M3" s="118" t="s">
        <v>6</v>
      </c>
      <c r="N3" s="118" t="s">
        <v>7</v>
      </c>
      <c r="O3" s="119"/>
      <c r="P3" s="118" t="s">
        <v>5</v>
      </c>
      <c r="Q3" s="118" t="s">
        <v>6</v>
      </c>
      <c r="R3" s="118" t="s">
        <v>7</v>
      </c>
      <c r="S3" s="119"/>
      <c r="T3" s="118" t="s">
        <v>5</v>
      </c>
      <c r="U3" s="118" t="s">
        <v>6</v>
      </c>
      <c r="V3" s="118" t="s">
        <v>7</v>
      </c>
      <c r="W3" s="118" t="s">
        <v>5</v>
      </c>
      <c r="X3" s="118" t="s">
        <v>6</v>
      </c>
      <c r="Y3" s="118" t="s">
        <v>7</v>
      </c>
      <c r="Z3" s="119"/>
      <c r="AA3" s="118" t="s">
        <v>5</v>
      </c>
      <c r="AB3" s="118" t="s">
        <v>6</v>
      </c>
      <c r="AC3" s="120" t="s">
        <v>7</v>
      </c>
      <c r="AD3" s="121"/>
    </row>
    <row r="4" spans="2:30" ht="27" customHeight="1">
      <c r="B4" s="71"/>
      <c r="C4" s="74"/>
      <c r="D4" s="1" t="s">
        <v>46</v>
      </c>
      <c r="E4" s="1" t="s">
        <v>47</v>
      </c>
      <c r="F4" s="8" t="s">
        <v>48</v>
      </c>
      <c r="G4" s="8">
        <v>1</v>
      </c>
      <c r="H4" s="122">
        <v>7.9</v>
      </c>
      <c r="I4" s="122">
        <v>8.5</v>
      </c>
      <c r="J4" s="122">
        <f>SUM(H4:I4)</f>
        <v>16.4</v>
      </c>
      <c r="K4" s="123">
        <f>RANK(J4,$J$4:$J$14,0)</f>
        <v>2</v>
      </c>
      <c r="L4" s="122">
        <v>9.45</v>
      </c>
      <c r="M4" s="122">
        <v>8.5</v>
      </c>
      <c r="N4" s="122">
        <f>SUM(L4:M4)</f>
        <v>17.95</v>
      </c>
      <c r="O4" s="123">
        <f>RANK(N4,$N$4:$N$14,0)</f>
        <v>1</v>
      </c>
      <c r="P4" s="122">
        <v>8.2</v>
      </c>
      <c r="Q4" s="122">
        <v>8.95</v>
      </c>
      <c r="R4" s="122">
        <f>SUM(P4:Q4)</f>
        <v>17.15</v>
      </c>
      <c r="S4" s="123">
        <f>RANK(R4,$R$4:$R$14,0)</f>
        <v>1</v>
      </c>
      <c r="T4" s="124"/>
      <c r="U4" s="124"/>
      <c r="V4" s="124"/>
      <c r="W4" s="122">
        <f aca="true" t="shared" si="0" ref="W4:X7">(H4+L4+P4+AA4)</f>
        <v>31.65</v>
      </c>
      <c r="X4" s="122">
        <f>(I4+M4+Q4+AB4)</f>
        <v>33.85</v>
      </c>
      <c r="Y4" s="122">
        <f>SUM(W4:X4)</f>
        <v>65.5</v>
      </c>
      <c r="Z4" s="123">
        <f>RANK(Y4,$Y$4:$Y$14,0)</f>
        <v>2</v>
      </c>
      <c r="AA4" s="122">
        <v>6.1</v>
      </c>
      <c r="AB4" s="122">
        <v>7.9</v>
      </c>
      <c r="AC4" s="125">
        <f>SUM(AA4:AB4)</f>
        <v>14</v>
      </c>
      <c r="AD4" s="126">
        <f>RANK(AC4,$AC$4:$AC$14,0)</f>
        <v>2</v>
      </c>
    </row>
    <row r="5" spans="2:30" ht="27" customHeight="1">
      <c r="B5" s="72"/>
      <c r="C5" s="75"/>
      <c r="D5" s="1" t="s">
        <v>25</v>
      </c>
      <c r="E5" s="1" t="s">
        <v>16</v>
      </c>
      <c r="F5" s="8" t="s">
        <v>26</v>
      </c>
      <c r="G5" s="8">
        <v>2</v>
      </c>
      <c r="H5" s="122">
        <v>8.45</v>
      </c>
      <c r="I5" s="122">
        <v>8.05</v>
      </c>
      <c r="J5" s="122">
        <f>SUM(H5:I5)</f>
        <v>16.5</v>
      </c>
      <c r="K5" s="123">
        <f>RANK(J5,$J$4:$J$14,0)</f>
        <v>1</v>
      </c>
      <c r="L5" s="122">
        <v>9.05</v>
      </c>
      <c r="M5" s="122">
        <v>7.9</v>
      </c>
      <c r="N5" s="122">
        <f>SUM(L5:M5)</f>
        <v>16.950000000000003</v>
      </c>
      <c r="O5" s="123">
        <f>RANK(N5,$N$4:$N$14,0)</f>
        <v>7</v>
      </c>
      <c r="P5" s="122">
        <v>6.4</v>
      </c>
      <c r="Q5" s="122">
        <v>6.5</v>
      </c>
      <c r="R5" s="122">
        <f>SUM(P5:Q5)</f>
        <v>12.9</v>
      </c>
      <c r="S5" s="123">
        <f>RANK(R5,$R$4:$R$14,0)</f>
        <v>4</v>
      </c>
      <c r="T5" s="124"/>
      <c r="U5" s="124"/>
      <c r="V5" s="124"/>
      <c r="W5" s="122">
        <f t="shared" si="0"/>
        <v>28.599999999999998</v>
      </c>
      <c r="X5" s="122">
        <f t="shared" si="0"/>
        <v>29.750000000000004</v>
      </c>
      <c r="Y5" s="122">
        <f>SUM(W5:X5)</f>
        <v>58.35</v>
      </c>
      <c r="Z5" s="123">
        <f>RANK(Y5,$Y$4:$Y$14,0)</f>
        <v>3</v>
      </c>
      <c r="AA5" s="122">
        <v>4.7</v>
      </c>
      <c r="AB5" s="122">
        <v>7.3</v>
      </c>
      <c r="AC5" s="125">
        <f>SUM(AA5:AB5)</f>
        <v>12</v>
      </c>
      <c r="AD5" s="126">
        <f>RANK(AC5,$AC$4:$AC$14,0)</f>
        <v>3</v>
      </c>
    </row>
    <row r="6" spans="2:30" ht="27" customHeight="1">
      <c r="B6" s="72"/>
      <c r="C6" s="75"/>
      <c r="D6" s="1" t="s">
        <v>17</v>
      </c>
      <c r="E6" s="1" t="s">
        <v>49</v>
      </c>
      <c r="F6" s="8" t="s">
        <v>50</v>
      </c>
      <c r="G6" s="8">
        <v>3</v>
      </c>
      <c r="H6" s="122">
        <v>6.65</v>
      </c>
      <c r="I6" s="122">
        <v>7.8</v>
      </c>
      <c r="J6" s="122">
        <f>SUM(H6:I6)</f>
        <v>14.45</v>
      </c>
      <c r="K6" s="123">
        <f>RANK(J6,$J$4:$J$14,0)</f>
        <v>7</v>
      </c>
      <c r="L6" s="122">
        <v>9.1</v>
      </c>
      <c r="M6" s="122">
        <v>8.45</v>
      </c>
      <c r="N6" s="122">
        <f>SUM(L6:M6)</f>
        <v>17.549999999999997</v>
      </c>
      <c r="O6" s="123">
        <f>RANK(N6,$N$4:$N$14,0)</f>
        <v>3</v>
      </c>
      <c r="P6" s="122">
        <v>5.8</v>
      </c>
      <c r="Q6" s="122">
        <v>5.9</v>
      </c>
      <c r="R6" s="122">
        <f>SUM(P6:Q6)</f>
        <v>11.7</v>
      </c>
      <c r="S6" s="123">
        <f>RANK(R6,$R$4:$R$14,0)</f>
        <v>6</v>
      </c>
      <c r="T6" s="124"/>
      <c r="U6" s="124"/>
      <c r="V6" s="124"/>
      <c r="W6" s="122">
        <f t="shared" si="0"/>
        <v>24.75</v>
      </c>
      <c r="X6" s="122">
        <f t="shared" si="0"/>
        <v>27.049999999999997</v>
      </c>
      <c r="Y6" s="122">
        <f>SUM(W6:X6)</f>
        <v>51.8</v>
      </c>
      <c r="Z6" s="123">
        <f>RANK(Y6,$Y$4:$Y$14,0)</f>
        <v>6</v>
      </c>
      <c r="AA6" s="122">
        <v>3.2</v>
      </c>
      <c r="AB6" s="122">
        <v>4.9</v>
      </c>
      <c r="AC6" s="125">
        <f>SUM(AA6:AB6)</f>
        <v>8.100000000000001</v>
      </c>
      <c r="AD6" s="126">
        <f>RANK(AC6,$AC$4:$AC$14,0)</f>
        <v>6</v>
      </c>
    </row>
    <row r="7" spans="2:30" ht="27" customHeight="1" thickBot="1">
      <c r="B7" s="73"/>
      <c r="C7" s="76"/>
      <c r="D7" s="3" t="s">
        <v>19</v>
      </c>
      <c r="E7" s="39" t="s">
        <v>28</v>
      </c>
      <c r="F7" s="127" t="s">
        <v>20</v>
      </c>
      <c r="G7" s="127">
        <v>3</v>
      </c>
      <c r="H7" s="57">
        <v>7</v>
      </c>
      <c r="I7" s="57">
        <v>8.2</v>
      </c>
      <c r="J7" s="57">
        <f>SUM(H7:I7)</f>
        <v>15.2</v>
      </c>
      <c r="K7" s="128">
        <f>RANK(J7,$J$4:$J$14,0)</f>
        <v>4</v>
      </c>
      <c r="L7" s="57">
        <v>9.35</v>
      </c>
      <c r="M7" s="57">
        <v>8.55</v>
      </c>
      <c r="N7" s="57">
        <f>SUM(L7:M7)</f>
        <v>17.9</v>
      </c>
      <c r="O7" s="128">
        <f>RANK(N7,$N$4:$N$14,0)</f>
        <v>2</v>
      </c>
      <c r="P7" s="57">
        <v>8.8</v>
      </c>
      <c r="Q7" s="57">
        <v>7.3</v>
      </c>
      <c r="R7" s="57">
        <f>SUM(P7:Q7)</f>
        <v>16.1</v>
      </c>
      <c r="S7" s="128">
        <f>RANK(R7,$R$4:$R$14,0)</f>
        <v>2</v>
      </c>
      <c r="T7" s="129"/>
      <c r="U7" s="129"/>
      <c r="V7" s="129"/>
      <c r="W7" s="57">
        <f t="shared" si="0"/>
        <v>34.2</v>
      </c>
      <c r="X7" s="57">
        <f t="shared" si="0"/>
        <v>33.05</v>
      </c>
      <c r="Y7" s="57">
        <f>SUM(W7:X7)</f>
        <v>67.25</v>
      </c>
      <c r="Z7" s="128">
        <f>RANK(Y7,$Y$4:$Y$14,0)</f>
        <v>1</v>
      </c>
      <c r="AA7" s="57">
        <v>9.05</v>
      </c>
      <c r="AB7" s="57">
        <v>9</v>
      </c>
      <c r="AC7" s="130">
        <f>SUM(AA7:AB7)</f>
        <v>18.05</v>
      </c>
      <c r="AD7" s="131">
        <f>RANK(AC7,$AC$4:$AC$14,0)</f>
        <v>1</v>
      </c>
    </row>
    <row r="8" spans="6:30" ht="13.5">
      <c r="F8" s="132"/>
      <c r="G8" s="132"/>
      <c r="H8" s="132"/>
      <c r="I8" s="132"/>
      <c r="J8" s="132"/>
      <c r="K8" s="133"/>
      <c r="L8" s="132"/>
      <c r="M8" s="132"/>
      <c r="N8" s="132"/>
      <c r="O8" s="133"/>
      <c r="P8" s="132"/>
      <c r="Q8" s="132"/>
      <c r="R8" s="132"/>
      <c r="S8" s="133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3"/>
    </row>
    <row r="9" spans="2:30" ht="14.25" thickBot="1">
      <c r="B9" t="s">
        <v>41</v>
      </c>
      <c r="F9" s="132"/>
      <c r="G9" s="132"/>
      <c r="H9" s="132"/>
      <c r="I9" s="132"/>
      <c r="J9" s="132"/>
      <c r="K9" s="133"/>
      <c r="L9" s="132"/>
      <c r="M9" s="132"/>
      <c r="N9" s="132"/>
      <c r="O9" s="133"/>
      <c r="P9" s="132"/>
      <c r="Q9" s="132"/>
      <c r="R9" s="132"/>
      <c r="S9" s="133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</row>
    <row r="10" spans="2:30" ht="15" customHeight="1">
      <c r="B10" s="90" t="s">
        <v>0</v>
      </c>
      <c r="C10" s="81" t="s">
        <v>1</v>
      </c>
      <c r="D10" s="81" t="s">
        <v>42</v>
      </c>
      <c r="E10" s="79" t="s">
        <v>43</v>
      </c>
      <c r="F10" s="83" t="s">
        <v>10</v>
      </c>
      <c r="G10" s="83" t="s">
        <v>11</v>
      </c>
      <c r="H10" s="96" t="s">
        <v>13</v>
      </c>
      <c r="I10" s="96"/>
      <c r="J10" s="96"/>
      <c r="K10" s="134" t="s">
        <v>29</v>
      </c>
      <c r="L10" s="96" t="s">
        <v>4</v>
      </c>
      <c r="M10" s="96"/>
      <c r="N10" s="96"/>
      <c r="O10" s="134" t="s">
        <v>29</v>
      </c>
      <c r="P10" s="96" t="s">
        <v>8</v>
      </c>
      <c r="Q10" s="96"/>
      <c r="R10" s="96"/>
      <c r="S10" s="134" t="s">
        <v>29</v>
      </c>
      <c r="T10" s="96" t="s">
        <v>63</v>
      </c>
      <c r="U10" s="96"/>
      <c r="V10" s="96"/>
      <c r="W10" s="96" t="s">
        <v>64</v>
      </c>
      <c r="X10" s="96"/>
      <c r="Y10" s="96"/>
      <c r="Z10" s="135" t="s">
        <v>29</v>
      </c>
      <c r="AA10" s="96" t="s">
        <v>9</v>
      </c>
      <c r="AB10" s="96"/>
      <c r="AC10" s="136"/>
      <c r="AD10" s="137" t="s">
        <v>29</v>
      </c>
    </row>
    <row r="11" spans="2:30" ht="15" customHeight="1">
      <c r="B11" s="91"/>
      <c r="C11" s="92"/>
      <c r="D11" s="92"/>
      <c r="E11" s="93"/>
      <c r="F11" s="84"/>
      <c r="G11" s="84"/>
      <c r="H11" s="8" t="s">
        <v>5</v>
      </c>
      <c r="I11" s="8" t="s">
        <v>6</v>
      </c>
      <c r="J11" s="8" t="s">
        <v>7</v>
      </c>
      <c r="K11" s="138"/>
      <c r="L11" s="8" t="s">
        <v>5</v>
      </c>
      <c r="M11" s="8" t="s">
        <v>6</v>
      </c>
      <c r="N11" s="8" t="s">
        <v>7</v>
      </c>
      <c r="O11" s="138"/>
      <c r="P11" s="8" t="s">
        <v>5</v>
      </c>
      <c r="Q11" s="8" t="s">
        <v>6</v>
      </c>
      <c r="R11" s="8" t="s">
        <v>7</v>
      </c>
      <c r="S11" s="138"/>
      <c r="T11" s="8" t="s">
        <v>5</v>
      </c>
      <c r="U11" s="8" t="s">
        <v>6</v>
      </c>
      <c r="V11" s="8" t="s">
        <v>7</v>
      </c>
      <c r="W11" s="8" t="s">
        <v>5</v>
      </c>
      <c r="X11" s="8" t="s">
        <v>6</v>
      </c>
      <c r="Y11" s="8" t="s">
        <v>7</v>
      </c>
      <c r="Z11" s="139"/>
      <c r="AA11" s="8" t="s">
        <v>5</v>
      </c>
      <c r="AB11" s="8" t="s">
        <v>6</v>
      </c>
      <c r="AC11" s="140" t="s">
        <v>7</v>
      </c>
      <c r="AD11" s="141"/>
    </row>
    <row r="12" spans="2:30" ht="27" customHeight="1">
      <c r="B12" s="85"/>
      <c r="C12" s="87"/>
      <c r="D12" s="87" t="s">
        <v>40</v>
      </c>
      <c r="E12" s="87" t="s">
        <v>44</v>
      </c>
      <c r="F12" s="8" t="s">
        <v>37</v>
      </c>
      <c r="G12" s="8">
        <v>1</v>
      </c>
      <c r="H12" s="122">
        <v>7.6</v>
      </c>
      <c r="I12" s="122">
        <v>8.1</v>
      </c>
      <c r="J12" s="122">
        <f>SUM(H12:I12)</f>
        <v>15.7</v>
      </c>
      <c r="K12" s="123">
        <f>RANK(J12,$J$4:$J$14,0)</f>
        <v>3</v>
      </c>
      <c r="L12" s="122">
        <v>8.95</v>
      </c>
      <c r="M12" s="122">
        <v>8.4</v>
      </c>
      <c r="N12" s="122">
        <f>SUM(L12:M12)</f>
        <v>17.35</v>
      </c>
      <c r="O12" s="123">
        <f>RANK(N12,$N$4:$N$14,0)</f>
        <v>5</v>
      </c>
      <c r="P12" s="122">
        <v>6.5</v>
      </c>
      <c r="Q12" s="122">
        <v>6.85</v>
      </c>
      <c r="R12" s="122">
        <f>SUM(P12:Q12)</f>
        <v>13.35</v>
      </c>
      <c r="S12" s="123">
        <f>RANK(R12,$R$4:$R$14,0)</f>
        <v>3</v>
      </c>
      <c r="T12" s="122">
        <f aca="true" t="shared" si="1" ref="T12:U14">(H12+L12+P12)</f>
        <v>23.049999999999997</v>
      </c>
      <c r="U12" s="122">
        <f t="shared" si="1"/>
        <v>23.35</v>
      </c>
      <c r="V12" s="122">
        <f>SUM(T12:U12)</f>
        <v>46.4</v>
      </c>
      <c r="W12" s="122">
        <f aca="true" t="shared" si="2" ref="W12:X14">(H12+L12+P12+AA12)</f>
        <v>28.15</v>
      </c>
      <c r="X12" s="122">
        <f t="shared" si="2"/>
        <v>30.150000000000002</v>
      </c>
      <c r="Y12" s="122">
        <f>SUM(W12:X12)</f>
        <v>58.3</v>
      </c>
      <c r="Z12" s="123">
        <f>RANK(Y12,$Y$4:$Y$14,0)</f>
        <v>4</v>
      </c>
      <c r="AA12" s="122">
        <v>5.1</v>
      </c>
      <c r="AB12" s="122">
        <v>6.8</v>
      </c>
      <c r="AC12" s="125">
        <f>SUM(AA12:AB12)</f>
        <v>11.899999999999999</v>
      </c>
      <c r="AD12" s="126">
        <f>RANK(AC12,$AC$4:$AC$14,0)</f>
        <v>4</v>
      </c>
    </row>
    <row r="13" spans="2:30" ht="27" customHeight="1">
      <c r="B13" s="85"/>
      <c r="C13" s="87"/>
      <c r="D13" s="87"/>
      <c r="E13" s="87"/>
      <c r="F13" s="8" t="s">
        <v>38</v>
      </c>
      <c r="G13" s="8">
        <v>1</v>
      </c>
      <c r="H13" s="122">
        <v>7.05</v>
      </c>
      <c r="I13" s="122">
        <v>7.5</v>
      </c>
      <c r="J13" s="122">
        <f>SUM(H13:I13)</f>
        <v>14.55</v>
      </c>
      <c r="K13" s="123">
        <f>RANK(J13,$J$4:$J$14,0)</f>
        <v>6</v>
      </c>
      <c r="L13" s="122">
        <v>9</v>
      </c>
      <c r="M13" s="122">
        <v>8.1</v>
      </c>
      <c r="N13" s="122">
        <f>SUM(L13:M13)</f>
        <v>17.1</v>
      </c>
      <c r="O13" s="123">
        <f>RANK(N13,$N$4:$N$14,0)</f>
        <v>6</v>
      </c>
      <c r="P13" s="122">
        <v>3.5</v>
      </c>
      <c r="Q13" s="122">
        <v>5.6</v>
      </c>
      <c r="R13" s="122">
        <f>SUM(P13:Q13)</f>
        <v>9.1</v>
      </c>
      <c r="S13" s="123">
        <f>RANK(R13,$R$4:$R$14,0)</f>
        <v>7</v>
      </c>
      <c r="T13" s="122">
        <f t="shared" si="1"/>
        <v>19.55</v>
      </c>
      <c r="U13" s="122">
        <f t="shared" si="1"/>
        <v>21.2</v>
      </c>
      <c r="V13" s="122">
        <f>SUM(T13:U13)</f>
        <v>40.75</v>
      </c>
      <c r="W13" s="122">
        <f t="shared" si="2"/>
        <v>22.55</v>
      </c>
      <c r="X13" s="122">
        <f t="shared" si="2"/>
        <v>26</v>
      </c>
      <c r="Y13" s="122">
        <f>SUM(W13:X13)</f>
        <v>48.55</v>
      </c>
      <c r="Z13" s="123">
        <f>RANK(Y13,$Y$4:$Y$14,0)</f>
        <v>7</v>
      </c>
      <c r="AA13" s="122">
        <v>3</v>
      </c>
      <c r="AB13" s="122">
        <v>4.8</v>
      </c>
      <c r="AC13" s="125">
        <f>SUM(AA13:AB13)</f>
        <v>7.8</v>
      </c>
      <c r="AD13" s="126">
        <f>RANK(AC13,$AC$4:$AC$14,0)</f>
        <v>7</v>
      </c>
    </row>
    <row r="14" spans="2:30" ht="27" customHeight="1">
      <c r="B14" s="85"/>
      <c r="C14" s="87"/>
      <c r="D14" s="87"/>
      <c r="E14" s="87"/>
      <c r="F14" s="8" t="s">
        <v>39</v>
      </c>
      <c r="G14" s="8">
        <v>1</v>
      </c>
      <c r="H14" s="122">
        <v>7</v>
      </c>
      <c r="I14" s="122">
        <v>7.95</v>
      </c>
      <c r="J14" s="122">
        <f>SUM(H14:I14)</f>
        <v>14.95</v>
      </c>
      <c r="K14" s="123">
        <f>RANK(J14,$J$4:$J$14,0)</f>
        <v>5</v>
      </c>
      <c r="L14" s="122">
        <v>9.2</v>
      </c>
      <c r="M14" s="122">
        <v>8.35</v>
      </c>
      <c r="N14" s="122">
        <f>SUM(L14:M14)</f>
        <v>17.549999999999997</v>
      </c>
      <c r="O14" s="123">
        <f>RANK(N14,$N$4:$N$14,0)</f>
        <v>3</v>
      </c>
      <c r="P14" s="122">
        <v>6</v>
      </c>
      <c r="Q14" s="122">
        <v>6.3</v>
      </c>
      <c r="R14" s="122">
        <f>SUM(P14:Q14)</f>
        <v>12.3</v>
      </c>
      <c r="S14" s="123">
        <f>RANK(R14,$R$4:$R$14,0)</f>
        <v>5</v>
      </c>
      <c r="T14" s="122">
        <f t="shared" si="1"/>
        <v>22.2</v>
      </c>
      <c r="U14" s="122">
        <f t="shared" si="1"/>
        <v>22.6</v>
      </c>
      <c r="V14" s="122">
        <f>SUM(T14:U14)</f>
        <v>44.8</v>
      </c>
      <c r="W14" s="122">
        <f t="shared" si="2"/>
        <v>25.95</v>
      </c>
      <c r="X14" s="122">
        <f t="shared" si="2"/>
        <v>28.1</v>
      </c>
      <c r="Y14" s="122">
        <f>SUM(W14:X14)</f>
        <v>54.05</v>
      </c>
      <c r="Z14" s="123">
        <f>RANK(Y14,$Y$4:$Y$14,0)</f>
        <v>5</v>
      </c>
      <c r="AA14" s="122">
        <v>3.75</v>
      </c>
      <c r="AB14" s="122">
        <v>5.5</v>
      </c>
      <c r="AC14" s="125">
        <f>SUM(AA14:AB14)</f>
        <v>9.25</v>
      </c>
      <c r="AD14" s="126">
        <f>RANK(AC14,$AC$4:$AC$14,0)</f>
        <v>5</v>
      </c>
    </row>
    <row r="15" spans="2:30" ht="27" customHeight="1">
      <c r="B15" s="85"/>
      <c r="C15" s="87"/>
      <c r="D15" s="87"/>
      <c r="E15" s="87"/>
      <c r="F15" s="8"/>
      <c r="G15" s="8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5"/>
      <c r="AD15" s="142"/>
    </row>
    <row r="16" spans="2:30" ht="27" customHeight="1" thickBot="1">
      <c r="B16" s="86"/>
      <c r="C16" s="88"/>
      <c r="D16" s="88"/>
      <c r="E16" s="88"/>
      <c r="F16" s="143" t="s">
        <v>12</v>
      </c>
      <c r="G16" s="144"/>
      <c r="H16" s="57">
        <f>SUM(H12:H14)</f>
        <v>21.65</v>
      </c>
      <c r="I16" s="57">
        <f aca="true" t="shared" si="3" ref="I16:V16">SUM(I12:I14)</f>
        <v>23.55</v>
      </c>
      <c r="J16" s="57">
        <f t="shared" si="3"/>
        <v>45.2</v>
      </c>
      <c r="K16" s="57"/>
      <c r="L16" s="57">
        <f t="shared" si="3"/>
        <v>27.15</v>
      </c>
      <c r="M16" s="57">
        <f t="shared" si="3"/>
        <v>24.85</v>
      </c>
      <c r="N16" s="57">
        <f t="shared" si="3"/>
        <v>52</v>
      </c>
      <c r="O16" s="57"/>
      <c r="P16" s="57">
        <f t="shared" si="3"/>
        <v>16</v>
      </c>
      <c r="Q16" s="57">
        <f t="shared" si="3"/>
        <v>18.75</v>
      </c>
      <c r="R16" s="57">
        <f t="shared" si="3"/>
        <v>34.75</v>
      </c>
      <c r="S16" s="57"/>
      <c r="T16" s="57">
        <f t="shared" si="3"/>
        <v>64.8</v>
      </c>
      <c r="U16" s="57">
        <f t="shared" si="3"/>
        <v>67.15</v>
      </c>
      <c r="V16" s="57">
        <f t="shared" si="3"/>
        <v>131.95</v>
      </c>
      <c r="W16" s="129"/>
      <c r="X16" s="129"/>
      <c r="Y16" s="129"/>
      <c r="Z16" s="129"/>
      <c r="AA16" s="129"/>
      <c r="AB16" s="129"/>
      <c r="AC16" s="145"/>
      <c r="AD16" s="146"/>
    </row>
    <row r="17" spans="1:29" ht="12.75" customHeight="1">
      <c r="A17" s="35"/>
      <c r="B17" s="36"/>
      <c r="C17" s="36"/>
      <c r="D17" s="36"/>
      <c r="E17" s="37"/>
      <c r="F17" s="37"/>
      <c r="G17" s="37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ht="13.5">
      <c r="F18" t="s">
        <v>79</v>
      </c>
    </row>
    <row r="19" ht="13.5">
      <c r="F19" t="s">
        <v>81</v>
      </c>
    </row>
  </sheetData>
  <sheetProtection/>
  <mergeCells count="41">
    <mergeCell ref="T10:V10"/>
    <mergeCell ref="W10:Y10"/>
    <mergeCell ref="AA10:AC10"/>
    <mergeCell ref="B10:B11"/>
    <mergeCell ref="C10:C11"/>
    <mergeCell ref="D10:D11"/>
    <mergeCell ref="E10:E11"/>
    <mergeCell ref="F10:F11"/>
    <mergeCell ref="B12:B16"/>
    <mergeCell ref="C12:C16"/>
    <mergeCell ref="D12:D16"/>
    <mergeCell ref="E12:E16"/>
    <mergeCell ref="F16:G16"/>
    <mergeCell ref="H10:J10"/>
    <mergeCell ref="G10:G11"/>
    <mergeCell ref="C2:C3"/>
    <mergeCell ref="D2:D3"/>
    <mergeCell ref="E2:E3"/>
    <mergeCell ref="F2:F3"/>
    <mergeCell ref="G2:G3"/>
    <mergeCell ref="Z2:Z3"/>
    <mergeCell ref="B4:B7"/>
    <mergeCell ref="C4:C7"/>
    <mergeCell ref="H2:J2"/>
    <mergeCell ref="L2:N2"/>
    <mergeCell ref="P2:R2"/>
    <mergeCell ref="T2:V2"/>
    <mergeCell ref="K2:K3"/>
    <mergeCell ref="O2:O3"/>
    <mergeCell ref="S2:S3"/>
    <mergeCell ref="B2:B3"/>
    <mergeCell ref="AD2:AD3"/>
    <mergeCell ref="AD10:AD11"/>
    <mergeCell ref="Z10:Z11"/>
    <mergeCell ref="S10:S11"/>
    <mergeCell ref="O10:O11"/>
    <mergeCell ref="K10:K11"/>
    <mergeCell ref="W2:Y2"/>
    <mergeCell ref="AA2:AC2"/>
    <mergeCell ref="L10:N10"/>
    <mergeCell ref="P10:R10"/>
  </mergeCells>
  <conditionalFormatting sqref="K4:K7 K12:K14">
    <cfRule type="cellIs" priority="6" dxfId="5" operator="lessThan" stopIfTrue="1">
      <formula>4</formula>
    </cfRule>
  </conditionalFormatting>
  <conditionalFormatting sqref="O4:O7 O12:O14">
    <cfRule type="cellIs" priority="5" dxfId="5" operator="lessThan" stopIfTrue="1">
      <formula>4</formula>
    </cfRule>
  </conditionalFormatting>
  <conditionalFormatting sqref="S4:S7 S12:S14">
    <cfRule type="cellIs" priority="4" dxfId="5" operator="lessThan" stopIfTrue="1">
      <formula>4</formula>
    </cfRule>
  </conditionalFormatting>
  <conditionalFormatting sqref="Z4:Z7 Z12:Z14">
    <cfRule type="cellIs" priority="2" dxfId="5" operator="lessThan" stopIfTrue="1">
      <formula>7</formula>
    </cfRule>
  </conditionalFormatting>
  <conditionalFormatting sqref="AD4:AD7 AD12:AD14">
    <cfRule type="cellIs" priority="1" dxfId="5" operator="lessThan" stopIfTrue="1">
      <formula>4</formula>
    </cfRule>
  </conditionalFormatting>
  <printOptions horizontalCentered="1"/>
  <pageMargins left="0.31496062992125984" right="0.35433070866141736" top="0.4330708661417323" bottom="0.3937007874015748" header="0.33" footer="0.5118110236220472"/>
  <pageSetup horizontalDpi="600" verticalDpi="600" orientation="landscape" paperSize="9" scale="77" r:id="rId1"/>
  <ignoredErrors>
    <ignoredError sqref="J4:J7 J12: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E17" sqref="E17"/>
    </sheetView>
  </sheetViews>
  <sheetFormatPr defaultColWidth="8.796875" defaultRowHeight="14.25"/>
  <cols>
    <col min="1" max="1" width="4.8984375" style="0" customWidth="1"/>
    <col min="2" max="2" width="3.59765625" style="0" customWidth="1"/>
    <col min="3" max="3" width="6.5" style="0" customWidth="1"/>
    <col min="4" max="4" width="5.5" style="0" customWidth="1"/>
    <col min="5" max="5" width="11.5" style="0" customWidth="1"/>
    <col min="6" max="6" width="3.69921875" style="0" customWidth="1"/>
    <col min="7" max="7" width="7.19921875" style="0" customWidth="1"/>
    <col min="8" max="8" width="4.09765625" style="0" customWidth="1"/>
    <col min="9" max="9" width="7.19921875" style="0" customWidth="1"/>
    <col min="10" max="10" width="4.09765625" style="0" customWidth="1"/>
    <col min="11" max="11" width="7.19921875" style="0" customWidth="1"/>
    <col min="12" max="12" width="4.09765625" style="0" customWidth="1"/>
    <col min="13" max="13" width="7.19921875" style="0" customWidth="1"/>
    <col min="14" max="14" width="4.09765625" style="0" customWidth="1"/>
    <col min="15" max="15" width="9.69921875" style="0" customWidth="1"/>
    <col min="16" max="16" width="4.5" style="0" customWidth="1"/>
    <col min="17" max="17" width="4.19921875" style="27" customWidth="1"/>
  </cols>
  <sheetData>
    <row r="1" ht="14.25" thickBot="1">
      <c r="B1" t="s">
        <v>30</v>
      </c>
    </row>
    <row r="2" spans="2:16" ht="16.5" customHeight="1">
      <c r="B2" s="90" t="s">
        <v>1</v>
      </c>
      <c r="C2" s="96" t="s">
        <v>2</v>
      </c>
      <c r="D2" s="96" t="s">
        <v>3</v>
      </c>
      <c r="E2" s="96" t="s">
        <v>10</v>
      </c>
      <c r="F2" s="83" t="s">
        <v>11</v>
      </c>
      <c r="G2" s="96" t="s">
        <v>31</v>
      </c>
      <c r="H2" s="96"/>
      <c r="I2" s="96" t="s">
        <v>32</v>
      </c>
      <c r="J2" s="96"/>
      <c r="K2" s="96" t="s">
        <v>34</v>
      </c>
      <c r="L2" s="96"/>
      <c r="M2" s="96" t="s">
        <v>33</v>
      </c>
      <c r="N2" s="100"/>
      <c r="O2" s="14" t="s">
        <v>35</v>
      </c>
      <c r="P2" s="98" t="s">
        <v>29</v>
      </c>
    </row>
    <row r="3" spans="2:16" ht="16.5" customHeight="1" thickBot="1">
      <c r="B3" s="95"/>
      <c r="C3" s="97"/>
      <c r="D3" s="97"/>
      <c r="E3" s="97"/>
      <c r="F3" s="101"/>
      <c r="G3" s="6" t="s">
        <v>6</v>
      </c>
      <c r="H3" s="6" t="s">
        <v>29</v>
      </c>
      <c r="I3" s="6" t="s">
        <v>6</v>
      </c>
      <c r="J3" s="6" t="s">
        <v>29</v>
      </c>
      <c r="K3" s="6" t="s">
        <v>6</v>
      </c>
      <c r="L3" s="6" t="s">
        <v>29</v>
      </c>
      <c r="M3" s="6" t="s">
        <v>6</v>
      </c>
      <c r="N3" s="7" t="s">
        <v>29</v>
      </c>
      <c r="O3" s="13" t="s">
        <v>36</v>
      </c>
      <c r="P3" s="99"/>
    </row>
    <row r="4" spans="2:16" ht="23.25" customHeight="1">
      <c r="B4" s="90" t="s">
        <v>14</v>
      </c>
      <c r="C4" s="5" t="s">
        <v>18</v>
      </c>
      <c r="D4" s="5" t="s">
        <v>55</v>
      </c>
      <c r="E4" s="5" t="s">
        <v>22</v>
      </c>
      <c r="F4" s="5">
        <v>2</v>
      </c>
      <c r="G4" s="10">
        <v>12.25</v>
      </c>
      <c r="H4" s="20">
        <f aca="true" t="shared" si="0" ref="H4:H11">RANK(G4,$G$4:$G$11,0)</f>
        <v>2</v>
      </c>
      <c r="I4" s="17">
        <v>8.9</v>
      </c>
      <c r="J4" s="20">
        <f aca="true" t="shared" si="1" ref="J4:J11">RANK(I4,$I$4:$I$11,0)</f>
        <v>3</v>
      </c>
      <c r="K4" s="17">
        <v>13.3</v>
      </c>
      <c r="L4" s="20">
        <f aca="true" t="shared" si="2" ref="L4:L11">RANK(K4,$K$4:$K$11,0)</f>
        <v>2</v>
      </c>
      <c r="M4" s="10">
        <v>10.35</v>
      </c>
      <c r="N4" s="16">
        <f aca="true" t="shared" si="3" ref="N4:N11">RANK(M4,$M$4:$M$11,0)</f>
        <v>1</v>
      </c>
      <c r="O4" s="28">
        <f>SUM(G4,I4,K4,M4)</f>
        <v>44.800000000000004</v>
      </c>
      <c r="P4" s="16">
        <f aca="true" t="shared" si="4" ref="P4:P11">RANK(O4,$O$4:$O$11,0)</f>
        <v>1</v>
      </c>
    </row>
    <row r="5" spans="2:16" ht="23.25" customHeight="1">
      <c r="B5" s="91"/>
      <c r="C5" s="9" t="s">
        <v>18</v>
      </c>
      <c r="D5" s="9" t="s">
        <v>55</v>
      </c>
      <c r="E5" s="9" t="s">
        <v>23</v>
      </c>
      <c r="F5" s="9">
        <v>2</v>
      </c>
      <c r="G5" s="11">
        <v>11</v>
      </c>
      <c r="H5" s="21">
        <f t="shared" si="0"/>
        <v>4</v>
      </c>
      <c r="I5" s="18">
        <v>9</v>
      </c>
      <c r="J5" s="21">
        <f t="shared" si="1"/>
        <v>2</v>
      </c>
      <c r="K5" s="18">
        <v>9.2</v>
      </c>
      <c r="L5" s="21">
        <f t="shared" si="2"/>
        <v>3</v>
      </c>
      <c r="M5" s="11">
        <v>7.1</v>
      </c>
      <c r="N5" s="24">
        <f t="shared" si="3"/>
        <v>3</v>
      </c>
      <c r="O5" s="29">
        <f aca="true" t="shared" si="5" ref="O5:O11">SUM(G5,I5,K5,M5)</f>
        <v>36.3</v>
      </c>
      <c r="P5" s="24">
        <f t="shared" si="4"/>
        <v>3</v>
      </c>
    </row>
    <row r="6" spans="2:16" ht="23.25" customHeight="1">
      <c r="B6" s="91"/>
      <c r="C6" s="9" t="s">
        <v>21</v>
      </c>
      <c r="D6" s="9" t="s">
        <v>28</v>
      </c>
      <c r="E6" s="9" t="s">
        <v>51</v>
      </c>
      <c r="F6" s="9">
        <v>3</v>
      </c>
      <c r="G6" s="11">
        <v>9.55</v>
      </c>
      <c r="H6" s="21">
        <f t="shared" si="0"/>
        <v>5</v>
      </c>
      <c r="I6" s="18">
        <v>8.05</v>
      </c>
      <c r="J6" s="21">
        <f t="shared" si="1"/>
        <v>5</v>
      </c>
      <c r="K6" s="18">
        <v>8.15</v>
      </c>
      <c r="L6" s="21">
        <f t="shared" si="2"/>
        <v>5</v>
      </c>
      <c r="M6" s="11">
        <v>6.1</v>
      </c>
      <c r="N6" s="24">
        <f t="shared" si="3"/>
        <v>4</v>
      </c>
      <c r="O6" s="29">
        <f t="shared" si="5"/>
        <v>31.85</v>
      </c>
      <c r="P6" s="24">
        <f t="shared" si="4"/>
        <v>5</v>
      </c>
    </row>
    <row r="7" spans="2:16" ht="23.25" customHeight="1" thickBot="1">
      <c r="B7" s="94"/>
      <c r="C7" s="9" t="s">
        <v>24</v>
      </c>
      <c r="D7" s="9" t="s">
        <v>56</v>
      </c>
      <c r="E7" s="9" t="s">
        <v>27</v>
      </c>
      <c r="F7" s="9">
        <v>2</v>
      </c>
      <c r="G7" s="12">
        <v>7.15</v>
      </c>
      <c r="H7" s="22">
        <f t="shared" si="0"/>
        <v>7</v>
      </c>
      <c r="I7" s="19">
        <v>2.15</v>
      </c>
      <c r="J7" s="22">
        <f t="shared" si="1"/>
        <v>7</v>
      </c>
      <c r="K7" s="19">
        <v>4.4</v>
      </c>
      <c r="L7" s="22">
        <f t="shared" si="2"/>
        <v>7</v>
      </c>
      <c r="M7" s="12">
        <v>1.6</v>
      </c>
      <c r="N7" s="26">
        <f t="shared" si="3"/>
        <v>7</v>
      </c>
      <c r="O7" s="31">
        <f t="shared" si="5"/>
        <v>15.3</v>
      </c>
      <c r="P7" s="25">
        <f t="shared" si="4"/>
        <v>7</v>
      </c>
    </row>
    <row r="8" spans="2:16" ht="23.25" customHeight="1">
      <c r="B8" s="90" t="s">
        <v>15</v>
      </c>
      <c r="C8" s="5" t="s">
        <v>57</v>
      </c>
      <c r="D8" s="5" t="s">
        <v>58</v>
      </c>
      <c r="E8" s="5" t="s">
        <v>52</v>
      </c>
      <c r="F8" s="5">
        <v>3</v>
      </c>
      <c r="G8" s="10">
        <v>12.8</v>
      </c>
      <c r="H8" s="20">
        <f t="shared" si="0"/>
        <v>1</v>
      </c>
      <c r="I8" s="17">
        <v>10.55</v>
      </c>
      <c r="J8" s="20">
        <f t="shared" si="1"/>
        <v>1</v>
      </c>
      <c r="K8" s="17">
        <v>13.4</v>
      </c>
      <c r="L8" s="20">
        <f t="shared" si="2"/>
        <v>1</v>
      </c>
      <c r="M8" s="10">
        <v>8</v>
      </c>
      <c r="N8" s="15">
        <f t="shared" si="3"/>
        <v>2</v>
      </c>
      <c r="O8" s="28">
        <f t="shared" si="5"/>
        <v>44.75</v>
      </c>
      <c r="P8" s="16">
        <f t="shared" si="4"/>
        <v>2</v>
      </c>
    </row>
    <row r="9" spans="2:16" ht="23.25" customHeight="1">
      <c r="B9" s="91"/>
      <c r="C9" s="8" t="s">
        <v>59</v>
      </c>
      <c r="D9" s="8" t="s">
        <v>60</v>
      </c>
      <c r="E9" s="8" t="s">
        <v>53</v>
      </c>
      <c r="F9" s="9">
        <v>1</v>
      </c>
      <c r="G9" s="11">
        <v>11.1</v>
      </c>
      <c r="H9" s="21">
        <f t="shared" si="0"/>
        <v>3</v>
      </c>
      <c r="I9" s="18">
        <v>8.85</v>
      </c>
      <c r="J9" s="21">
        <f t="shared" si="1"/>
        <v>4</v>
      </c>
      <c r="K9" s="18">
        <v>9.05</v>
      </c>
      <c r="L9" s="21">
        <f t="shared" si="2"/>
        <v>4</v>
      </c>
      <c r="M9" s="11">
        <v>5.85</v>
      </c>
      <c r="N9" s="24">
        <f t="shared" si="3"/>
        <v>5</v>
      </c>
      <c r="O9" s="29">
        <f t="shared" si="5"/>
        <v>34.85</v>
      </c>
      <c r="P9" s="24">
        <f t="shared" si="4"/>
        <v>4</v>
      </c>
    </row>
    <row r="10" spans="2:16" ht="23.25" customHeight="1">
      <c r="B10" s="91"/>
      <c r="C10" s="8" t="s">
        <v>61</v>
      </c>
      <c r="D10" s="8" t="s">
        <v>62</v>
      </c>
      <c r="E10" s="8" t="s">
        <v>54</v>
      </c>
      <c r="F10" s="1">
        <v>1</v>
      </c>
      <c r="G10" s="11">
        <v>7.8</v>
      </c>
      <c r="H10" s="21">
        <f t="shared" si="0"/>
        <v>6</v>
      </c>
      <c r="I10" s="18">
        <v>5.2</v>
      </c>
      <c r="J10" s="21">
        <f t="shared" si="1"/>
        <v>6</v>
      </c>
      <c r="K10" s="18">
        <v>6.95</v>
      </c>
      <c r="L10" s="21">
        <f t="shared" si="2"/>
        <v>6</v>
      </c>
      <c r="M10" s="11">
        <v>4.25</v>
      </c>
      <c r="N10" s="24">
        <f t="shared" si="3"/>
        <v>6</v>
      </c>
      <c r="O10" s="29">
        <f t="shared" si="5"/>
        <v>24.2</v>
      </c>
      <c r="P10" s="24">
        <f t="shared" si="4"/>
        <v>6</v>
      </c>
    </row>
    <row r="11" spans="2:16" ht="23.25" customHeight="1" thickBot="1">
      <c r="B11" s="94"/>
      <c r="C11" s="3"/>
      <c r="D11" s="3"/>
      <c r="E11" s="3"/>
      <c r="F11" s="3"/>
      <c r="G11" s="42"/>
      <c r="H11" s="23" t="e">
        <f t="shared" si="0"/>
        <v>#N/A</v>
      </c>
      <c r="I11" s="43"/>
      <c r="J11" s="23" t="e">
        <f t="shared" si="1"/>
        <v>#N/A</v>
      </c>
      <c r="K11" s="43"/>
      <c r="L11" s="23" t="e">
        <f t="shared" si="2"/>
        <v>#N/A</v>
      </c>
      <c r="M11" s="42"/>
      <c r="N11" s="26" t="e">
        <f t="shared" si="3"/>
        <v>#N/A</v>
      </c>
      <c r="O11" s="30">
        <f t="shared" si="5"/>
        <v>0</v>
      </c>
      <c r="P11" s="26">
        <f t="shared" si="4"/>
        <v>8</v>
      </c>
    </row>
    <row r="13" ht="13.5">
      <c r="C13" s="68" t="s">
        <v>80</v>
      </c>
    </row>
  </sheetData>
  <sheetProtection/>
  <mergeCells count="12">
    <mergeCell ref="P2:P3"/>
    <mergeCell ref="K2:L2"/>
    <mergeCell ref="M2:N2"/>
    <mergeCell ref="E2:E3"/>
    <mergeCell ref="F2:F3"/>
    <mergeCell ref="G2:H2"/>
    <mergeCell ref="B8:B11"/>
    <mergeCell ref="B4:B7"/>
    <mergeCell ref="B2:B3"/>
    <mergeCell ref="C2:C3"/>
    <mergeCell ref="D2:D3"/>
    <mergeCell ref="I2:J2"/>
  </mergeCells>
  <conditionalFormatting sqref="H4:H11 J4:J11 L4:L11 N4:N11">
    <cfRule type="cellIs" priority="8" dxfId="4" operator="lessThan">
      <formula>4</formula>
    </cfRule>
  </conditionalFormatting>
  <conditionalFormatting sqref="P4:P11">
    <cfRule type="cellIs" priority="4" dxfId="1" operator="lessThan">
      <formula>7</formula>
    </cfRule>
  </conditionalFormatting>
  <conditionalFormatting sqref="O4:O11">
    <cfRule type="top10" priority="14" dxfId="0" rank="6"/>
    <cfRule type="top10" priority="15" dxfId="1" rank="6"/>
  </conditionalFormatting>
  <conditionalFormatting sqref="P4:P11">
    <cfRule type="top10" priority="16" dxfId="0" rank="6" bottom="1"/>
  </conditionalFormatting>
  <printOptions/>
  <pageMargins left="0.7" right="0.56" top="0.58" bottom="0.35" header="0.62" footer="0.32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2.3984375" style="0" customWidth="1"/>
    <col min="2" max="3" width="3.3984375" style="0" customWidth="1"/>
    <col min="4" max="5" width="6.19921875" style="0" customWidth="1"/>
    <col min="6" max="6" width="12.8984375" style="0" customWidth="1"/>
    <col min="7" max="7" width="5.19921875" style="0" bestFit="1" customWidth="1"/>
    <col min="8" max="11" width="8.09765625" style="0" customWidth="1"/>
    <col min="12" max="12" width="3.3984375" style="0" customWidth="1"/>
    <col min="13" max="16" width="8.09765625" style="0" customWidth="1"/>
    <col min="17" max="17" width="3.3984375" style="0" customWidth="1"/>
    <col min="18" max="18" width="11.19921875" style="0" customWidth="1"/>
    <col min="19" max="19" width="3.19921875" style="0" customWidth="1"/>
  </cols>
  <sheetData>
    <row r="1" spans="2:18" ht="15" customHeight="1" thickBot="1">
      <c r="B1" t="s">
        <v>65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15" customHeight="1" thickBot="1">
      <c r="B2" s="77" t="s">
        <v>0</v>
      </c>
      <c r="C2" s="79" t="s">
        <v>1</v>
      </c>
      <c r="D2" s="79" t="s">
        <v>42</v>
      </c>
      <c r="E2" s="79" t="s">
        <v>43</v>
      </c>
      <c r="F2" s="79" t="s">
        <v>10</v>
      </c>
      <c r="G2" s="79" t="s">
        <v>11</v>
      </c>
      <c r="H2" s="89" t="s">
        <v>66</v>
      </c>
      <c r="I2" s="106"/>
      <c r="J2" s="106"/>
      <c r="K2" s="106"/>
      <c r="L2" s="104" t="s">
        <v>29</v>
      </c>
      <c r="M2" s="107" t="s">
        <v>67</v>
      </c>
      <c r="N2" s="106"/>
      <c r="O2" s="106"/>
      <c r="P2" s="108"/>
      <c r="Q2" s="104" t="s">
        <v>29</v>
      </c>
      <c r="R2" s="109" t="s">
        <v>68</v>
      </c>
      <c r="S2" s="103" t="s">
        <v>29</v>
      </c>
    </row>
    <row r="3" spans="2:19" ht="27" customHeight="1" thickBot="1">
      <c r="B3" s="112"/>
      <c r="C3" s="102"/>
      <c r="D3" s="102"/>
      <c r="E3" s="102"/>
      <c r="F3" s="102"/>
      <c r="G3" s="102"/>
      <c r="H3" s="4" t="s">
        <v>69</v>
      </c>
      <c r="I3" s="4" t="s">
        <v>70</v>
      </c>
      <c r="J3" s="4" t="s">
        <v>71</v>
      </c>
      <c r="K3" s="48" t="s">
        <v>72</v>
      </c>
      <c r="L3" s="105"/>
      <c r="M3" s="34" t="s">
        <v>69</v>
      </c>
      <c r="N3" s="4" t="s">
        <v>70</v>
      </c>
      <c r="O3" s="4" t="s">
        <v>71</v>
      </c>
      <c r="P3" s="50" t="s">
        <v>72</v>
      </c>
      <c r="Q3" s="105"/>
      <c r="R3" s="110"/>
      <c r="S3" s="103"/>
    </row>
    <row r="4" spans="2:19" ht="27" customHeight="1">
      <c r="B4" s="111"/>
      <c r="C4" s="70"/>
      <c r="D4" s="5" t="s">
        <v>73</v>
      </c>
      <c r="E4" s="2" t="s">
        <v>74</v>
      </c>
      <c r="F4" s="2" t="s">
        <v>75</v>
      </c>
      <c r="G4" s="2">
        <v>2</v>
      </c>
      <c r="H4" s="44" t="s">
        <v>76</v>
      </c>
      <c r="I4" s="44" t="s">
        <v>76</v>
      </c>
      <c r="J4" s="44"/>
      <c r="K4" s="58">
        <v>7.2</v>
      </c>
      <c r="L4" s="62">
        <v>1</v>
      </c>
      <c r="M4" s="51" t="s">
        <v>76</v>
      </c>
      <c r="N4" s="44" t="s">
        <v>76</v>
      </c>
      <c r="O4" s="44"/>
      <c r="P4" s="53">
        <v>7</v>
      </c>
      <c r="Q4" s="64">
        <v>1</v>
      </c>
      <c r="R4" s="55">
        <f>(K4+P4)</f>
        <v>14.2</v>
      </c>
      <c r="S4" s="66">
        <v>1</v>
      </c>
    </row>
    <row r="5" spans="2:19" ht="27" customHeight="1">
      <c r="B5" s="72"/>
      <c r="C5" s="75"/>
      <c r="D5" s="8" t="s">
        <v>73</v>
      </c>
      <c r="E5" s="1" t="s">
        <v>74</v>
      </c>
      <c r="F5" s="1" t="s">
        <v>77</v>
      </c>
      <c r="G5" s="1">
        <v>2</v>
      </c>
      <c r="H5" s="45" t="s">
        <v>76</v>
      </c>
      <c r="I5" s="45" t="s">
        <v>76</v>
      </c>
      <c r="J5" s="45"/>
      <c r="K5" s="59">
        <v>7</v>
      </c>
      <c r="L5" s="63">
        <v>2</v>
      </c>
      <c r="M5" s="52"/>
      <c r="N5" s="45" t="s">
        <v>76</v>
      </c>
      <c r="O5" s="45"/>
      <c r="P5" s="54">
        <v>6.5</v>
      </c>
      <c r="Q5" s="65">
        <v>2</v>
      </c>
      <c r="R5" s="56">
        <f>(K5+P5)</f>
        <v>13.5</v>
      </c>
      <c r="S5" s="67">
        <v>2</v>
      </c>
    </row>
    <row r="6" spans="2:19" ht="27" customHeight="1">
      <c r="B6" s="72"/>
      <c r="C6" s="75"/>
      <c r="D6" s="8" t="s">
        <v>73</v>
      </c>
      <c r="E6" s="1" t="s">
        <v>74</v>
      </c>
      <c r="F6" s="1" t="s">
        <v>78</v>
      </c>
      <c r="G6" s="1">
        <v>2</v>
      </c>
      <c r="H6" s="1"/>
      <c r="I6" s="1"/>
      <c r="J6" s="1"/>
      <c r="K6" s="59">
        <v>6.5</v>
      </c>
      <c r="L6" s="63">
        <v>3</v>
      </c>
      <c r="M6" s="32"/>
      <c r="N6" s="1"/>
      <c r="O6" s="1"/>
      <c r="P6" s="54">
        <v>6</v>
      </c>
      <c r="Q6" s="65">
        <v>3</v>
      </c>
      <c r="R6" s="56">
        <f>(K6+P6)</f>
        <v>12.5</v>
      </c>
      <c r="S6" s="67">
        <v>3</v>
      </c>
    </row>
    <row r="7" spans="2:19" ht="27" customHeight="1" thickBot="1">
      <c r="B7" s="73"/>
      <c r="C7" s="76"/>
      <c r="D7" s="3"/>
      <c r="E7" s="39"/>
      <c r="F7" s="3"/>
      <c r="G7" s="3"/>
      <c r="H7" s="3"/>
      <c r="I7" s="3"/>
      <c r="J7" s="3"/>
      <c r="K7" s="39"/>
      <c r="L7" s="60"/>
      <c r="M7" s="33"/>
      <c r="N7" s="3"/>
      <c r="O7" s="3"/>
      <c r="P7" s="46"/>
      <c r="Q7" s="49"/>
      <c r="R7" s="49"/>
      <c r="S7" s="61"/>
    </row>
    <row r="8" spans="1:4" ht="15" customHeight="1">
      <c r="A8" s="47"/>
      <c r="D8" s="69"/>
    </row>
    <row r="9" spans="1:4" ht="12.75" customHeight="1">
      <c r="A9" s="35"/>
      <c r="D9" s="68" t="s">
        <v>82</v>
      </c>
    </row>
    <row r="11" ht="16.5" customHeight="1"/>
    <row r="12" ht="16.5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/>
  <mergeCells count="14">
    <mergeCell ref="F2:F3"/>
    <mergeCell ref="B4:B7"/>
    <mergeCell ref="C4:C7"/>
    <mergeCell ref="B2:B3"/>
    <mergeCell ref="C2:C3"/>
    <mergeCell ref="D2:D3"/>
    <mergeCell ref="E2:E3"/>
    <mergeCell ref="G2:G3"/>
    <mergeCell ref="S2:S3"/>
    <mergeCell ref="Q2:Q3"/>
    <mergeCell ref="L2:L3"/>
    <mergeCell ref="H2:K2"/>
    <mergeCell ref="M2:P2"/>
    <mergeCell ref="R2:R3"/>
  </mergeCells>
  <printOptions horizontalCentered="1"/>
  <pageMargins left="0.31496062992125984" right="0.35433070866141736" top="0.4330708661417323" bottom="0.3937007874015748" header="0.33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山本雅丈</dc:creator>
  <cp:keywords/>
  <dc:description/>
  <cp:lastModifiedBy>takeo</cp:lastModifiedBy>
  <cp:lastPrinted>2010-07-18T07:22:58Z</cp:lastPrinted>
  <dcterms:created xsi:type="dcterms:W3CDTF">2005-06-09T01:09:52Z</dcterms:created>
  <dcterms:modified xsi:type="dcterms:W3CDTF">2010-07-18T07:25:45Z</dcterms:modified>
  <cp:category/>
  <cp:version/>
  <cp:contentType/>
  <cp:contentStatus/>
</cp:coreProperties>
</file>